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365" windowWidth="15120" windowHeight="67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Лист1!$A$1:$E$61</definedName>
  </definedNames>
  <calcPr calcId="145621"/>
</workbook>
</file>

<file path=xl/calcChain.xml><?xml version="1.0" encoding="utf-8"?>
<calcChain xmlns="http://schemas.openxmlformats.org/spreadsheetml/2006/main">
  <c r="C22" i="1" l="1"/>
  <c r="E24" i="1"/>
  <c r="E45" i="1" l="1"/>
  <c r="E38" i="1"/>
  <c r="C29" i="1"/>
  <c r="E33" i="1"/>
  <c r="C10" i="1"/>
  <c r="D10" i="1"/>
  <c r="D22" i="1" l="1"/>
  <c r="D17" i="1"/>
  <c r="D25" i="1" l="1"/>
  <c r="D8" i="1" s="1"/>
  <c r="C25" i="1"/>
  <c r="F22" i="1"/>
  <c r="C43" i="1"/>
  <c r="C17" i="1"/>
  <c r="E17" i="1" s="1"/>
  <c r="D29" i="1"/>
  <c r="H8" i="1" s="1"/>
  <c r="E21" i="1"/>
  <c r="E42" i="1"/>
  <c r="D55" i="1"/>
  <c r="D53" i="1" s="1"/>
  <c r="C55" i="1"/>
  <c r="C53" i="1" s="1"/>
  <c r="E56" i="1"/>
  <c r="G8" i="1"/>
  <c r="D43" i="1"/>
  <c r="E19" i="1"/>
  <c r="E20" i="1"/>
  <c r="E35" i="1"/>
  <c r="E37" i="1"/>
  <c r="E15" i="1"/>
  <c r="E14" i="1"/>
  <c r="E13" i="1"/>
  <c r="E11" i="1"/>
  <c r="E12" i="1"/>
  <c r="E16" i="1"/>
  <c r="E36" i="1"/>
  <c r="E18" i="1"/>
  <c r="E23" i="1"/>
  <c r="E26" i="1"/>
  <c r="E30" i="1"/>
  <c r="E31" i="1"/>
  <c r="E32" i="1"/>
  <c r="E34" i="1"/>
  <c r="E39" i="1"/>
  <c r="E40" i="1"/>
  <c r="E41" i="1"/>
  <c r="E44" i="1"/>
  <c r="E46" i="1"/>
  <c r="E47" i="1"/>
  <c r="E48" i="1"/>
  <c r="E49" i="1"/>
  <c r="E50" i="1"/>
  <c r="E51" i="1"/>
  <c r="E52" i="1"/>
  <c r="C8" i="1" l="1"/>
  <c r="E55" i="1"/>
  <c r="F17" i="1"/>
  <c r="E22" i="1"/>
  <c r="G22" i="1"/>
  <c r="G17" i="1"/>
  <c r="E29" i="1"/>
  <c r="E53" i="1"/>
  <c r="E43" i="1"/>
  <c r="D27" i="1"/>
  <c r="D7" i="1" s="1"/>
  <c r="H7" i="1" s="1"/>
  <c r="C27" i="1"/>
  <c r="C7" i="1" s="1"/>
  <c r="G7" i="1" s="1"/>
  <c r="E25" i="1"/>
  <c r="E8" i="1"/>
  <c r="E10" i="1"/>
  <c r="E27" i="1" l="1"/>
  <c r="E7" i="1" l="1"/>
</calcChain>
</file>

<file path=xl/sharedStrings.xml><?xml version="1.0" encoding="utf-8"?>
<sst xmlns="http://schemas.openxmlformats.org/spreadsheetml/2006/main" count="97" uniqueCount="94">
  <si>
    <t>КЦСР</t>
  </si>
  <si>
    <t>Наименование целевой статьи расходов</t>
  </si>
  <si>
    <t>План, с учетом изменений</t>
  </si>
  <si>
    <t>Исполнение</t>
  </si>
  <si>
    <t>% исполнения к плану на год</t>
  </si>
  <si>
    <t>0440075700</t>
  </si>
  <si>
    <t>2250075180</t>
  </si>
  <si>
    <t>9170051180</t>
  </si>
  <si>
    <t>9170074290</t>
  </si>
  <si>
    <t>9170074670</t>
  </si>
  <si>
    <t>9170075140</t>
  </si>
  <si>
    <t>Субсидии всего</t>
  </si>
  <si>
    <t>0920074560</t>
  </si>
  <si>
    <t>Субвенции всего:</t>
  </si>
  <si>
    <t>0230075660</t>
  </si>
  <si>
    <t>0240074080</t>
  </si>
  <si>
    <t>0240074090</t>
  </si>
  <si>
    <t>0240075540</t>
  </si>
  <si>
    <t>0240075560</t>
  </si>
  <si>
    <t>0240075640</t>
  </si>
  <si>
    <t>0240075880</t>
  </si>
  <si>
    <t>0250075520</t>
  </si>
  <si>
    <t xml:space="preserve">в том числе </t>
  </si>
  <si>
    <t>0520074120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</si>
  <si>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</si>
  <si>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ХХI веке»</t>
  </si>
  <si>
    <t>Итого МБТ: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</si>
  <si>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</si>
  <si>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1210075080</t>
  </si>
  <si>
    <t>тел. 8 (39160) 21-1-61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</si>
  <si>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</si>
  <si>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9170051200</t>
  </si>
  <si>
    <t>9170075190</t>
  </si>
  <si>
    <t>Иные межбюджетные трансферты  всего:</t>
  </si>
  <si>
    <t>(тыс. рублей)</t>
  </si>
  <si>
    <t>ГРБС - Администрация Северо-Енисейского района</t>
  </si>
  <si>
    <t>ГРБС - Управление образования администрации Северо-Енисейского района</t>
  </si>
  <si>
    <t>ГРБС - Отдел физической культуры, спорта и молодежной политики администрации Северо-Енисейского района</t>
  </si>
  <si>
    <t>ГРБС - Отдел культуры администрации Северо-Енисейского района</t>
  </si>
  <si>
    <t>в том числе :</t>
  </si>
  <si>
    <t>в том числе по: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</si>
  <si>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</si>
  <si>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1210075090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</si>
  <si>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</si>
  <si>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</si>
  <si>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16300L4970</t>
  </si>
  <si>
    <t>0810074880</t>
  </si>
  <si>
    <t>0430075770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</si>
  <si>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</si>
  <si>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</si>
  <si>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</si>
  <si>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</si>
  <si>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</si>
  <si>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</si>
  <si>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</si>
  <si>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</si>
  <si>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</si>
  <si>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</si>
  <si>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</si>
  <si>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</si>
  <si>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</si>
  <si>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</si>
  <si>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</si>
  <si>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0510074130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</si>
  <si>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</si>
  <si>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123R310601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</si>
  <si>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«Региональные проекты в области дорожного хозяйства, реализуемые в рамках национальных проектов» государственной программы Красноярского края «Развитие транспортной системы»</t>
  </si>
  <si>
    <t>2510076040</t>
  </si>
  <si>
    <t>2520002890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</si>
  <si>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жизни отдельных категорий граждан, степени их социальной защищенности»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</si>
  <si>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</si>
  <si>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0210015980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</si>
  <si>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средств краевого бюджета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</si>
  <si>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0240075630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</si>
  <si>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</si>
  <si>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024E151690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</si>
  <si>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</si>
  <si>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края на выполнение отдельных государственных полномочий по организации мероприятий при осуществлении деятельности по обращению с животными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</si>
  <si>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образования»»</t>
  </si>
  <si>
    <t>Исполнитель: Малинина Светлана Сергеевна</t>
  </si>
  <si>
    <t>Субсидии бюджетам муниципальных образований края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</si>
  <si>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02300L3040</t>
  </si>
  <si>
    <t>А.Э. Перепелица</t>
  </si>
  <si>
    <t>Заместитель главы района по финансам и бюджетному устройству,                                                                                                         руководитель Финансового управления администрации Северо-Енисейского района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</si>
  <si>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 (содержание специалиста)</t>
  </si>
  <si>
    <t>225007518А</t>
  </si>
  <si>
    <t>Субвенции бюджетам муниципальных районов и городских округов на проведение Всероссийской переписи населения 2020 года (в соответствии с Законом края от 26 марта 2020 года № 9-3762)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</si>
  <si>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</si>
  <si>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0230076490</t>
  </si>
  <si>
    <t>0240053030</t>
  </si>
  <si>
    <t>Информация об исполнении дотаций, субсидий, субвенций и иных межбюджетных трансфертов, 
имеющих целевое назначение по состоянию на 01.03.2021 года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</si>
  <si>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</si>
  <si>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08200L4670</t>
  </si>
  <si>
    <t>Приложение к сведениям об исполнении бюджета  района
по состоянию на 01.03.2021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</si>
</sst>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4" fontId="1" fillId="0" borderId="0" xfId="0" applyNumberFormat="1" applyFont="1"/>
    <xf numFmtId="0" fontId="1" fillId="2" borderId="0" xfId="0" applyFont="1" applyFill="1"/>
    <xf numFmtId="0" fontId="3" fillId="2" borderId="0" xfId="0" applyFont="1" applyFill="1"/>
    <xf numFmtId="2" fontId="2" fillId="0" borderId="0" xfId="0" applyNumberFormat="1" applyFont="1" applyAlignment="1">
      <alignment wrapText="1"/>
    </xf>
    <xf numFmtId="0" fontId="7" fillId="2" borderId="0" xfId="0" applyFont="1" applyFill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/>
    <xf numFmtId="0" fontId="8" fillId="2" borderId="0" xfId="0" applyFont="1" applyFill="1"/>
    <xf numFmtId="0" fontId="8" fillId="2" borderId="0" xfId="0" applyFont="1" applyFill="1" applyAlignment="1">
      <alignment horizontal="right"/>
    </xf>
    <xf numFmtId="0" fontId="8" fillId="2" borderId="1" xfId="0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/>
    <xf numFmtId="165" fontId="8" fillId="2" borderId="1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wrapText="1"/>
    </xf>
    <xf numFmtId="165" fontId="9" fillId="2" borderId="0" xfId="0" applyNumberFormat="1" applyFont="1" applyFill="1"/>
    <xf numFmtId="165" fontId="1" fillId="2" borderId="0" xfId="0" applyNumberFormat="1" applyFont="1" applyFill="1"/>
    <xf numFmtId="4" fontId="1" fillId="2" borderId="0" xfId="0" applyNumberFormat="1" applyFont="1" applyFill="1" applyAlignment="1">
      <alignment wrapText="1"/>
    </xf>
    <xf numFmtId="0" fontId="2" fillId="2" borderId="0" xfId="0" applyFont="1" applyFill="1" applyAlignment="1">
      <alignment wrapText="1"/>
    </xf>
    <xf numFmtId="165" fontId="1" fillId="2" borderId="0" xfId="0" applyNumberFormat="1" applyFont="1" applyFill="1" applyAlignment="1">
      <alignment wrapText="1"/>
    </xf>
    <xf numFmtId="165" fontId="4" fillId="2" borderId="1" xfId="0" applyNumberFormat="1" applyFont="1" applyFill="1" applyBorder="1" applyAlignment="1">
      <alignment horizontal="right" vertical="center" wrapText="1"/>
    </xf>
    <xf numFmtId="165" fontId="1" fillId="0" borderId="0" xfId="0" applyNumberFormat="1" applyFont="1"/>
    <xf numFmtId="165" fontId="9" fillId="2" borderId="1" xfId="0" applyNumberFormat="1" applyFont="1" applyFill="1" applyBorder="1" applyAlignment="1" applyProtection="1">
      <alignment vertical="center" wrapText="1"/>
    </xf>
    <xf numFmtId="165" fontId="4" fillId="2" borderId="1" xfId="0" applyNumberFormat="1" applyFont="1" applyFill="1" applyBorder="1" applyAlignment="1">
      <alignment vertical="center" wrapText="1"/>
    </xf>
    <xf numFmtId="165" fontId="10" fillId="2" borderId="1" xfId="0" applyNumberFormat="1" applyFont="1" applyFill="1" applyBorder="1" applyAlignment="1" applyProtection="1">
      <alignment vertical="center" wrapText="1"/>
    </xf>
    <xf numFmtId="165" fontId="8" fillId="2" borderId="1" xfId="0" applyNumberFormat="1" applyFont="1" applyFill="1" applyBorder="1" applyAlignment="1">
      <alignment vertical="center" wrapText="1"/>
    </xf>
    <xf numFmtId="165" fontId="4" fillId="2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left"/>
    </xf>
    <xf numFmtId="0" fontId="11" fillId="2" borderId="0" xfId="0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/>
    <xf numFmtId="4" fontId="1" fillId="2" borderId="0" xfId="0" applyNumberFormat="1" applyFont="1" applyFill="1" applyBorder="1"/>
    <xf numFmtId="0" fontId="8" fillId="2" borderId="1" xfId="0" applyFont="1" applyFill="1" applyBorder="1" applyAlignment="1">
      <alignment horizontal="left" wrapText="1"/>
    </xf>
    <xf numFmtId="49" fontId="9" fillId="2" borderId="1" xfId="0" applyNumberFormat="1" applyFont="1" applyFill="1" applyBorder="1" applyAlignment="1" applyProtection="1">
      <alignment horizontal="center" vertical="center" wrapText="1"/>
    </xf>
    <xf numFmtId="164" fontId="9" fillId="2" borderId="1" xfId="0" applyNumberFormat="1" applyFont="1" applyFill="1" applyBorder="1" applyAlignment="1" applyProtection="1">
      <alignment horizontal="left" vertical="center" wrapText="1"/>
    </xf>
    <xf numFmtId="0" fontId="8" fillId="2" borderId="1" xfId="0" applyFont="1" applyFill="1" applyBorder="1" applyAlignment="1">
      <alignment horizontal="left" wrapText="1"/>
    </xf>
    <xf numFmtId="0" fontId="6" fillId="2" borderId="0" xfId="0" applyFont="1" applyFill="1" applyAlignment="1">
      <alignment horizontal="right" wrapText="1"/>
    </xf>
    <xf numFmtId="0" fontId="6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0" fontId="8" fillId="2" borderId="2" xfId="0" applyFont="1" applyFill="1" applyBorder="1" applyAlignment="1">
      <alignment horizontal="left" wrapText="1"/>
    </xf>
    <xf numFmtId="0" fontId="8" fillId="2" borderId="3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wrapText="1"/>
    </xf>
    <xf numFmtId="0" fontId="9" fillId="2" borderId="0" xfId="0" applyFont="1" applyFill="1" applyBorder="1" applyAlignment="1">
      <alignment wrapText="1"/>
    </xf>
    <xf numFmtId="0" fontId="9" fillId="2" borderId="0" xfId="0" applyFont="1" applyFill="1" applyBorder="1" applyAlignment="1">
      <alignment horizontal="center" wrapText="1"/>
    </xf>
    <xf numFmtId="0" fontId="7" fillId="2" borderId="0" xfId="0" applyFont="1" applyFill="1" applyAlignment="1">
      <alignment horizontal="left"/>
    </xf>
    <xf numFmtId="0" fontId="9" fillId="2" borderId="0" xfId="0" applyFont="1" applyFill="1" applyBorder="1" applyAlignment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3"/>
  <sheetViews>
    <sheetView tabSelected="1" topLeftCell="A22" zoomScale="90" zoomScaleNormal="90" workbookViewId="0">
      <selection activeCell="B2" sqref="B2"/>
    </sheetView>
  </sheetViews>
  <sheetFormatPr defaultColWidth="9.140625" defaultRowHeight="15" x14ac:dyDescent="0.25"/>
  <cols>
    <col min="1" max="1" width="15.5703125" style="4" customWidth="1"/>
    <col min="2" max="2" width="106.28515625" style="4" customWidth="1"/>
    <col min="3" max="3" width="17" style="4" customWidth="1"/>
    <col min="4" max="4" width="19.28515625" style="4" customWidth="1"/>
    <col min="5" max="5" width="12.42578125" style="4" customWidth="1"/>
    <col min="6" max="6" width="17.42578125" style="1" customWidth="1"/>
    <col min="7" max="7" width="16.5703125" style="1" customWidth="1"/>
    <col min="8" max="8" width="16.140625" style="1" customWidth="1"/>
    <col min="9" max="9" width="12.5703125" style="1" bestFit="1" customWidth="1"/>
    <col min="10" max="10" width="9.140625" style="1"/>
    <col min="11" max="11" width="14.5703125" style="1" customWidth="1"/>
    <col min="12" max="12" width="15.28515625" style="1" customWidth="1"/>
    <col min="13" max="13" width="15.42578125" style="1" customWidth="1"/>
    <col min="14" max="14" width="15.140625" style="1" customWidth="1"/>
    <col min="15" max="16384" width="9.140625" style="1"/>
  </cols>
  <sheetData>
    <row r="1" spans="1:14" ht="34.5" customHeight="1" x14ac:dyDescent="0.25">
      <c r="B1" s="41" t="s">
        <v>93</v>
      </c>
      <c r="C1" s="42"/>
      <c r="D1" s="42"/>
      <c r="E1" s="42"/>
    </row>
    <row r="2" spans="1:14" x14ac:dyDescent="0.25">
      <c r="K2" s="8"/>
      <c r="L2" s="8"/>
      <c r="M2" s="8"/>
      <c r="N2" s="8"/>
    </row>
    <row r="3" spans="1:14" ht="12.75" customHeight="1" x14ac:dyDescent="0.25">
      <c r="A3" s="43" t="s">
        <v>90</v>
      </c>
      <c r="B3" s="43"/>
      <c r="C3" s="43"/>
      <c r="D3" s="43"/>
      <c r="E3" s="43"/>
      <c r="K3" s="8"/>
      <c r="L3" s="9"/>
      <c r="M3" s="9"/>
      <c r="N3" s="8"/>
    </row>
    <row r="4" spans="1:14" x14ac:dyDescent="0.25">
      <c r="A4" s="43"/>
      <c r="B4" s="43"/>
      <c r="C4" s="43"/>
      <c r="D4" s="43"/>
      <c r="E4" s="43"/>
      <c r="G4" s="3"/>
      <c r="H4" s="3"/>
      <c r="K4" s="8"/>
      <c r="L4" s="10"/>
      <c r="M4" s="10"/>
      <c r="N4" s="8"/>
    </row>
    <row r="5" spans="1:14" ht="14.25" customHeight="1" x14ac:dyDescent="0.25">
      <c r="A5" s="11"/>
      <c r="B5" s="11"/>
      <c r="C5" s="11"/>
      <c r="D5" s="11"/>
      <c r="E5" s="12" t="s">
        <v>34</v>
      </c>
      <c r="G5" s="3"/>
      <c r="H5" s="3"/>
      <c r="K5" s="8"/>
      <c r="L5" s="10"/>
      <c r="M5" s="10"/>
      <c r="N5" s="8"/>
    </row>
    <row r="6" spans="1:14" ht="63" x14ac:dyDescent="0.25">
      <c r="A6" s="13" t="s">
        <v>0</v>
      </c>
      <c r="B6" s="13" t="s">
        <v>1</v>
      </c>
      <c r="C6" s="13" t="s">
        <v>2</v>
      </c>
      <c r="D6" s="13" t="s">
        <v>3</v>
      </c>
      <c r="E6" s="13" t="s">
        <v>4</v>
      </c>
      <c r="F6" s="2"/>
      <c r="G6" s="3"/>
      <c r="H6" s="3"/>
      <c r="K6" s="8"/>
      <c r="L6" s="10"/>
      <c r="M6" s="10"/>
      <c r="N6" s="8"/>
    </row>
    <row r="7" spans="1:14" ht="15.75" x14ac:dyDescent="0.25">
      <c r="A7" s="47" t="s">
        <v>26</v>
      </c>
      <c r="B7" s="47"/>
      <c r="C7" s="25">
        <f>C8+C27+C53</f>
        <v>460651.60000000009</v>
      </c>
      <c r="D7" s="25">
        <f>D8+D27+D53</f>
        <v>125086.90000000001</v>
      </c>
      <c r="E7" s="14">
        <f>D7/C7*100</f>
        <v>27.154339635420776</v>
      </c>
      <c r="F7" s="17"/>
      <c r="G7" s="17">
        <f>C7</f>
        <v>460651.60000000009</v>
      </c>
      <c r="H7" s="17">
        <f>D7</f>
        <v>125086.90000000001</v>
      </c>
      <c r="K7" s="8"/>
      <c r="L7" s="10"/>
      <c r="M7" s="10"/>
      <c r="N7" s="8"/>
    </row>
    <row r="8" spans="1:14" ht="15" customHeight="1" x14ac:dyDescent="0.25">
      <c r="A8" s="44" t="s">
        <v>11</v>
      </c>
      <c r="B8" s="44"/>
      <c r="C8" s="25">
        <f>C10+C17+C22+C25</f>
        <v>59793.2</v>
      </c>
      <c r="D8" s="25">
        <f>D10+D17+D22+D25</f>
        <v>407.5</v>
      </c>
      <c r="E8" s="14">
        <f t="shared" ref="E8:E25" si="0">D8/C8*100</f>
        <v>0.68151562385020381</v>
      </c>
      <c r="F8" s="17"/>
      <c r="G8" s="17">
        <f>C10+C29</f>
        <v>150484.9</v>
      </c>
      <c r="H8" s="17">
        <f>D10+D29</f>
        <v>95384.8</v>
      </c>
      <c r="K8" s="8"/>
      <c r="L8" s="10"/>
      <c r="M8" s="10"/>
      <c r="N8" s="8"/>
    </row>
    <row r="9" spans="1:14" s="4" customFormat="1" ht="15.75" x14ac:dyDescent="0.25">
      <c r="A9" s="45" t="s">
        <v>22</v>
      </c>
      <c r="B9" s="46"/>
      <c r="C9" s="25"/>
      <c r="D9" s="25"/>
      <c r="E9" s="14"/>
      <c r="F9" s="24"/>
      <c r="G9" s="24"/>
      <c r="H9" s="24"/>
      <c r="K9" s="35"/>
      <c r="L9" s="36"/>
      <c r="M9" s="36"/>
      <c r="N9" s="35"/>
    </row>
    <row r="10" spans="1:14" ht="15.75" x14ac:dyDescent="0.25">
      <c r="A10" s="44" t="s">
        <v>35</v>
      </c>
      <c r="B10" s="44"/>
      <c r="C10" s="28">
        <f>SUM(C11:C16)</f>
        <v>36303.699999999997</v>
      </c>
      <c r="D10" s="28">
        <f>SUM(D11:D16)</f>
        <v>0</v>
      </c>
      <c r="E10" s="14">
        <f>D10/C10*100</f>
        <v>0</v>
      </c>
      <c r="F10" s="17"/>
      <c r="G10" s="17"/>
      <c r="H10" s="17"/>
      <c r="K10" s="8"/>
      <c r="L10" s="10"/>
      <c r="M10" s="10"/>
      <c r="N10" s="8"/>
    </row>
    <row r="11" spans="1:14" ht="78.75" x14ac:dyDescent="0.25">
      <c r="A11" s="13" t="s">
        <v>63</v>
      </c>
      <c r="B11" s="37" t="s">
        <v>64</v>
      </c>
      <c r="C11" s="27">
        <v>360</v>
      </c>
      <c r="D11" s="27">
        <v>0</v>
      </c>
      <c r="E11" s="16">
        <f t="shared" si="0"/>
        <v>0</v>
      </c>
      <c r="F11" s="2"/>
      <c r="G11" s="3"/>
    </row>
    <row r="12" spans="1:14" ht="63" x14ac:dyDescent="0.25">
      <c r="A12" s="13" t="s">
        <v>23</v>
      </c>
      <c r="B12" s="37" t="s">
        <v>27</v>
      </c>
      <c r="C12" s="27">
        <v>1382.4</v>
      </c>
      <c r="D12" s="27">
        <v>0</v>
      </c>
      <c r="E12" s="16">
        <f t="shared" si="0"/>
        <v>0</v>
      </c>
      <c r="F12" s="2"/>
      <c r="G12" s="3"/>
    </row>
    <row r="13" spans="1:14" ht="63" x14ac:dyDescent="0.25">
      <c r="A13" s="13" t="s">
        <v>28</v>
      </c>
      <c r="B13" s="37" t="s">
        <v>24</v>
      </c>
      <c r="C13" s="27">
        <v>20488.3</v>
      </c>
      <c r="D13" s="27">
        <v>0</v>
      </c>
      <c r="E13" s="16">
        <f t="shared" si="0"/>
        <v>0</v>
      </c>
      <c r="F13" s="2"/>
      <c r="G13" s="3"/>
    </row>
    <row r="14" spans="1:14" ht="63" x14ac:dyDescent="0.25">
      <c r="A14" s="13" t="s">
        <v>42</v>
      </c>
      <c r="B14" s="37" t="s">
        <v>43</v>
      </c>
      <c r="C14" s="27">
        <v>10206.1</v>
      </c>
      <c r="D14" s="27">
        <v>0</v>
      </c>
      <c r="E14" s="16">
        <f t="shared" si="0"/>
        <v>0</v>
      </c>
      <c r="F14" s="2"/>
      <c r="G14" s="3"/>
    </row>
    <row r="15" spans="1:14" ht="78.75" x14ac:dyDescent="0.25">
      <c r="A15" s="13" t="s">
        <v>65</v>
      </c>
      <c r="B15" s="37" t="s">
        <v>66</v>
      </c>
      <c r="C15" s="27">
        <v>379.2</v>
      </c>
      <c r="D15" s="27">
        <v>0</v>
      </c>
      <c r="E15" s="16">
        <f t="shared" si="0"/>
        <v>0</v>
      </c>
      <c r="F15" s="2"/>
      <c r="G15" s="3"/>
    </row>
    <row r="16" spans="1:14" ht="63" x14ac:dyDescent="0.25">
      <c r="A16" s="13" t="s">
        <v>45</v>
      </c>
      <c r="B16" s="37" t="s">
        <v>44</v>
      </c>
      <c r="C16" s="27">
        <v>3487.7</v>
      </c>
      <c r="D16" s="27">
        <v>0</v>
      </c>
      <c r="E16" s="16">
        <f t="shared" si="0"/>
        <v>0</v>
      </c>
      <c r="F16" s="2"/>
      <c r="G16" s="3"/>
    </row>
    <row r="17" spans="1:8" ht="15.75" x14ac:dyDescent="0.25">
      <c r="A17" s="44" t="s">
        <v>36</v>
      </c>
      <c r="B17" s="44"/>
      <c r="C17" s="28">
        <f>SUM(C18:C21)</f>
        <v>22842.5</v>
      </c>
      <c r="D17" s="28">
        <f>SUM(D18:D21)</f>
        <v>407.5</v>
      </c>
      <c r="E17" s="14">
        <f t="shared" si="0"/>
        <v>1.7839553463937834</v>
      </c>
      <c r="F17" s="24">
        <f>C17+C43+C55</f>
        <v>309519.70000000007</v>
      </c>
      <c r="G17" s="24">
        <f>D17+D43+D55</f>
        <v>29702.100000000002</v>
      </c>
      <c r="H17" s="24"/>
    </row>
    <row r="18" spans="1:8" ht="78.75" x14ac:dyDescent="0.25">
      <c r="A18" s="13" t="s">
        <v>71</v>
      </c>
      <c r="B18" s="37" t="s">
        <v>72</v>
      </c>
      <c r="C18" s="27">
        <v>2160</v>
      </c>
      <c r="D18" s="27">
        <v>0</v>
      </c>
      <c r="E18" s="16">
        <f t="shared" si="0"/>
        <v>0</v>
      </c>
      <c r="F18" s="24"/>
      <c r="G18" s="24"/>
      <c r="H18" s="17"/>
    </row>
    <row r="19" spans="1:8" ht="63" x14ac:dyDescent="0.25">
      <c r="A19" s="13" t="s">
        <v>73</v>
      </c>
      <c r="B19" s="37" t="s">
        <v>74</v>
      </c>
      <c r="C19" s="27">
        <v>200</v>
      </c>
      <c r="D19" s="27">
        <v>0</v>
      </c>
      <c r="E19" s="16">
        <f t="shared" si="0"/>
        <v>0</v>
      </c>
      <c r="F19" s="2"/>
    </row>
    <row r="20" spans="1:8" ht="78.75" x14ac:dyDescent="0.25">
      <c r="A20" s="13" t="s">
        <v>75</v>
      </c>
      <c r="B20" s="37" t="s">
        <v>76</v>
      </c>
      <c r="C20" s="27">
        <v>7328.4</v>
      </c>
      <c r="D20" s="27">
        <v>0</v>
      </c>
      <c r="E20" s="16">
        <f t="shared" si="0"/>
        <v>0</v>
      </c>
      <c r="F20" s="2"/>
    </row>
    <row r="21" spans="1:8" ht="110.25" x14ac:dyDescent="0.25">
      <c r="A21" s="34" t="s">
        <v>81</v>
      </c>
      <c r="B21" s="37" t="s">
        <v>80</v>
      </c>
      <c r="C21" s="27">
        <v>13154.1</v>
      </c>
      <c r="D21" s="27">
        <v>407.5</v>
      </c>
      <c r="E21" s="16">
        <f t="shared" si="0"/>
        <v>3.0978934324659231</v>
      </c>
      <c r="F21" s="2"/>
    </row>
    <row r="22" spans="1:8" ht="15.75" x14ac:dyDescent="0.25">
      <c r="A22" s="44" t="s">
        <v>38</v>
      </c>
      <c r="B22" s="44"/>
      <c r="C22" s="28">
        <f>SUM(C23:C24)</f>
        <v>401.70000000000005</v>
      </c>
      <c r="D22" s="28">
        <f>SUM(D23:D23)</f>
        <v>0</v>
      </c>
      <c r="E22" s="14">
        <f>D22/C22*100</f>
        <v>0</v>
      </c>
      <c r="F22" s="24">
        <f>C22</f>
        <v>401.70000000000005</v>
      </c>
      <c r="G22" s="24">
        <f>D22</f>
        <v>0</v>
      </c>
      <c r="H22" s="24"/>
    </row>
    <row r="23" spans="1:8" ht="63" x14ac:dyDescent="0.25">
      <c r="A23" s="13" t="s">
        <v>46</v>
      </c>
      <c r="B23" s="37" t="s">
        <v>41</v>
      </c>
      <c r="C23" s="27">
        <v>112.4</v>
      </c>
      <c r="D23" s="27">
        <v>0</v>
      </c>
      <c r="E23" s="16">
        <f t="shared" si="0"/>
        <v>0</v>
      </c>
      <c r="F23" s="19"/>
    </row>
    <row r="24" spans="1:8" ht="63" x14ac:dyDescent="0.25">
      <c r="A24" s="13" t="s">
        <v>92</v>
      </c>
      <c r="B24" s="40" t="s">
        <v>91</v>
      </c>
      <c r="C24" s="27">
        <v>289.3</v>
      </c>
      <c r="D24" s="27">
        <v>0</v>
      </c>
      <c r="E24" s="16">
        <f t="shared" si="0"/>
        <v>0</v>
      </c>
      <c r="F24" s="19"/>
    </row>
    <row r="25" spans="1:8" ht="15.75" x14ac:dyDescent="0.25">
      <c r="A25" s="44" t="s">
        <v>37</v>
      </c>
      <c r="B25" s="44"/>
      <c r="C25" s="29">
        <f>SUM(C26:C26)</f>
        <v>245.3</v>
      </c>
      <c r="D25" s="29">
        <f>SUM(D26:D26)</f>
        <v>0</v>
      </c>
      <c r="E25" s="14">
        <f t="shared" si="0"/>
        <v>0</v>
      </c>
      <c r="F25" s="23"/>
      <c r="G25" s="26"/>
      <c r="H25" s="26"/>
    </row>
    <row r="26" spans="1:8" ht="47.25" x14ac:dyDescent="0.25">
      <c r="A26" s="13" t="s">
        <v>12</v>
      </c>
      <c r="B26" s="37" t="s">
        <v>25</v>
      </c>
      <c r="C26" s="27">
        <v>245.3</v>
      </c>
      <c r="D26" s="27">
        <v>0</v>
      </c>
      <c r="E26" s="16">
        <f t="shared" ref="E26:E55" si="1">D26/C26*100</f>
        <v>0</v>
      </c>
      <c r="F26" s="2"/>
    </row>
    <row r="27" spans="1:8" ht="15.75" x14ac:dyDescent="0.25">
      <c r="A27" s="44" t="s">
        <v>13</v>
      </c>
      <c r="B27" s="44"/>
      <c r="C27" s="28">
        <f>C29+C43</f>
        <v>382320.50000000006</v>
      </c>
      <c r="D27" s="28">
        <f>D29+D43</f>
        <v>123314.90000000001</v>
      </c>
      <c r="E27" s="14">
        <f t="shared" si="1"/>
        <v>32.254325886265576</v>
      </c>
      <c r="F27" s="6"/>
    </row>
    <row r="28" spans="1:8" ht="15.75" x14ac:dyDescent="0.25">
      <c r="A28" s="48" t="s">
        <v>39</v>
      </c>
      <c r="B28" s="48"/>
      <c r="C28" s="30"/>
      <c r="D28" s="30"/>
      <c r="E28" s="16"/>
      <c r="F28" s="2"/>
      <c r="G28" s="3"/>
    </row>
    <row r="29" spans="1:8" ht="15.75" x14ac:dyDescent="0.25">
      <c r="A29" s="44" t="s">
        <v>35</v>
      </c>
      <c r="B29" s="44"/>
      <c r="C29" s="28">
        <f>SUM(C30:C42)</f>
        <v>114181.2</v>
      </c>
      <c r="D29" s="28">
        <f>SUM(D30:D42)</f>
        <v>95384.8</v>
      </c>
      <c r="E29" s="14">
        <f t="shared" si="1"/>
        <v>83.538095588415601</v>
      </c>
      <c r="F29" s="22"/>
      <c r="G29" s="22"/>
      <c r="H29" s="18"/>
    </row>
    <row r="30" spans="1:8" ht="110.25" x14ac:dyDescent="0.25">
      <c r="A30" s="38" t="s">
        <v>47</v>
      </c>
      <c r="B30" s="39" t="s">
        <v>48</v>
      </c>
      <c r="C30" s="27">
        <v>5438.8</v>
      </c>
      <c r="D30" s="27">
        <v>0</v>
      </c>
      <c r="E30" s="16">
        <f t="shared" si="1"/>
        <v>0</v>
      </c>
      <c r="F30" s="2"/>
    </row>
    <row r="31" spans="1:8" ht="78.75" x14ac:dyDescent="0.25">
      <c r="A31" s="38" t="s">
        <v>5</v>
      </c>
      <c r="B31" s="39" t="s">
        <v>49</v>
      </c>
      <c r="C31" s="27">
        <v>102654.7</v>
      </c>
      <c r="D31" s="27">
        <v>95000</v>
      </c>
      <c r="E31" s="16">
        <f t="shared" si="1"/>
        <v>92.543254229957327</v>
      </c>
    </row>
    <row r="32" spans="1:8" ht="78.75" x14ac:dyDescent="0.25">
      <c r="A32" s="13" t="s">
        <v>6</v>
      </c>
      <c r="B32" s="37" t="s">
        <v>77</v>
      </c>
      <c r="C32" s="27">
        <v>1213</v>
      </c>
      <c r="D32" s="27">
        <v>0</v>
      </c>
      <c r="E32" s="16">
        <f t="shared" si="1"/>
        <v>0</v>
      </c>
    </row>
    <row r="33" spans="1:7" ht="94.5" x14ac:dyDescent="0.25">
      <c r="A33" s="13" t="s">
        <v>85</v>
      </c>
      <c r="B33" s="37" t="s">
        <v>84</v>
      </c>
      <c r="C33" s="27">
        <v>104.1</v>
      </c>
      <c r="D33" s="27">
        <v>8</v>
      </c>
      <c r="E33" s="16">
        <f t="shared" si="1"/>
        <v>7.6849183477425562</v>
      </c>
    </row>
    <row r="34" spans="1:7" ht="63" x14ac:dyDescent="0.25">
      <c r="A34" s="13" t="s">
        <v>67</v>
      </c>
      <c r="B34" s="37" t="s">
        <v>54</v>
      </c>
      <c r="C34" s="27">
        <v>1042.5</v>
      </c>
      <c r="D34" s="27">
        <v>110.5</v>
      </c>
      <c r="E34" s="16">
        <f t="shared" si="1"/>
        <v>10.599520383693045</v>
      </c>
    </row>
    <row r="35" spans="1:7" ht="82.5" customHeight="1" x14ac:dyDescent="0.25">
      <c r="A35" s="13" t="s">
        <v>68</v>
      </c>
      <c r="B35" s="37" t="s">
        <v>69</v>
      </c>
      <c r="C35" s="27">
        <v>1028.2</v>
      </c>
      <c r="D35" s="27">
        <v>77.900000000000006</v>
      </c>
      <c r="E35" s="16">
        <f t="shared" si="1"/>
        <v>7.5763470141995723</v>
      </c>
    </row>
    <row r="36" spans="1:7" ht="56.25" customHeight="1" x14ac:dyDescent="0.25">
      <c r="A36" s="13" t="s">
        <v>7</v>
      </c>
      <c r="B36" s="37" t="s">
        <v>30</v>
      </c>
      <c r="C36" s="27">
        <v>602.20000000000005</v>
      </c>
      <c r="D36" s="27">
        <v>29</v>
      </c>
      <c r="E36" s="16">
        <f>D36/C36*100</f>
        <v>4.8156758551976084</v>
      </c>
    </row>
    <row r="37" spans="1:7" ht="56.25" customHeight="1" x14ac:dyDescent="0.25">
      <c r="A37" s="13" t="s">
        <v>31</v>
      </c>
      <c r="B37" s="37" t="s">
        <v>50</v>
      </c>
      <c r="C37" s="27">
        <v>8.4</v>
      </c>
      <c r="D37" s="27">
        <v>0</v>
      </c>
      <c r="E37" s="16">
        <f>D37/C37*100</f>
        <v>0</v>
      </c>
    </row>
    <row r="38" spans="1:7" ht="62.25" customHeight="1" x14ac:dyDescent="0.25">
      <c r="A38" s="13">
        <v>9170054690</v>
      </c>
      <c r="B38" s="37" t="s">
        <v>86</v>
      </c>
      <c r="C38" s="27">
        <v>351</v>
      </c>
      <c r="D38" s="27">
        <v>0</v>
      </c>
      <c r="E38" s="16">
        <f>D38/C38*100</f>
        <v>0</v>
      </c>
    </row>
    <row r="39" spans="1:7" ht="78.75" x14ac:dyDescent="0.25">
      <c r="A39" s="13" t="s">
        <v>8</v>
      </c>
      <c r="B39" s="37" t="s">
        <v>70</v>
      </c>
      <c r="C39" s="27">
        <v>39.700000000000003</v>
      </c>
      <c r="D39" s="27">
        <v>3.1</v>
      </c>
      <c r="E39" s="16">
        <f t="shared" si="1"/>
        <v>7.8085642317380355</v>
      </c>
    </row>
    <row r="40" spans="1:7" ht="94.5" x14ac:dyDescent="0.25">
      <c r="A40" s="13" t="s">
        <v>9</v>
      </c>
      <c r="B40" s="37" t="s">
        <v>51</v>
      </c>
      <c r="C40" s="27">
        <v>1049.3</v>
      </c>
      <c r="D40" s="27">
        <v>95.7</v>
      </c>
      <c r="E40" s="16">
        <f t="shared" si="1"/>
        <v>9.1203659582578869</v>
      </c>
    </row>
    <row r="41" spans="1:7" ht="47.25" x14ac:dyDescent="0.25">
      <c r="A41" s="13" t="s">
        <v>10</v>
      </c>
      <c r="B41" s="37" t="s">
        <v>52</v>
      </c>
      <c r="C41" s="27">
        <v>126.7</v>
      </c>
      <c r="D41" s="27">
        <v>8.8000000000000007</v>
      </c>
      <c r="E41" s="16">
        <f t="shared" si="1"/>
        <v>6.945540647198106</v>
      </c>
    </row>
    <row r="42" spans="1:7" ht="63" x14ac:dyDescent="0.25">
      <c r="A42" s="13" t="s">
        <v>32</v>
      </c>
      <c r="B42" s="37" t="s">
        <v>53</v>
      </c>
      <c r="C42" s="27">
        <v>522.6</v>
      </c>
      <c r="D42" s="27">
        <v>51.8</v>
      </c>
      <c r="E42" s="16">
        <f>D42/C42*100</f>
        <v>9.9119785686949857</v>
      </c>
    </row>
    <row r="43" spans="1:7" ht="15.75" x14ac:dyDescent="0.25">
      <c r="A43" s="44" t="s">
        <v>36</v>
      </c>
      <c r="B43" s="44"/>
      <c r="C43" s="31">
        <f>SUM(C44:C52)</f>
        <v>268139.30000000005</v>
      </c>
      <c r="D43" s="31">
        <f>SUM(D44:D52)</f>
        <v>27930.100000000002</v>
      </c>
      <c r="E43" s="14">
        <f t="shared" si="1"/>
        <v>10.416264978688314</v>
      </c>
      <c r="G43" s="26"/>
    </row>
    <row r="44" spans="1:7" ht="87" customHeight="1" x14ac:dyDescent="0.25">
      <c r="A44" s="13" t="s">
        <v>14</v>
      </c>
      <c r="B44" s="37" t="s">
        <v>55</v>
      </c>
      <c r="C44" s="27">
        <v>6482.9</v>
      </c>
      <c r="D44" s="27">
        <v>574.20000000000005</v>
      </c>
      <c r="E44" s="16">
        <f t="shared" si="1"/>
        <v>8.8571472643415756</v>
      </c>
    </row>
    <row r="45" spans="1:7" ht="87" customHeight="1" x14ac:dyDescent="0.25">
      <c r="A45" s="34" t="s">
        <v>88</v>
      </c>
      <c r="B45" s="37" t="s">
        <v>87</v>
      </c>
      <c r="C45" s="27">
        <v>4115.6000000000004</v>
      </c>
      <c r="D45" s="27">
        <v>0</v>
      </c>
      <c r="E45" s="16">
        <f t="shared" si="1"/>
        <v>0</v>
      </c>
    </row>
    <row r="46" spans="1:7" ht="154.5" customHeight="1" x14ac:dyDescent="0.25">
      <c r="A46" s="13" t="s">
        <v>15</v>
      </c>
      <c r="B46" s="37" t="s">
        <v>56</v>
      </c>
      <c r="C46" s="27">
        <v>37277.1</v>
      </c>
      <c r="D46" s="27">
        <v>3831.4</v>
      </c>
      <c r="E46" s="16">
        <f t="shared" si="1"/>
        <v>10.278160050003891</v>
      </c>
    </row>
    <row r="47" spans="1:7" ht="157.5" x14ac:dyDescent="0.25">
      <c r="A47" s="13" t="s">
        <v>16</v>
      </c>
      <c r="B47" s="37" t="s">
        <v>57</v>
      </c>
      <c r="C47" s="27">
        <v>32773.800000000003</v>
      </c>
      <c r="D47" s="27">
        <v>3076.8</v>
      </c>
      <c r="E47" s="16">
        <f t="shared" si="1"/>
        <v>9.3879867455101316</v>
      </c>
    </row>
    <row r="48" spans="1:7" ht="126" x14ac:dyDescent="0.25">
      <c r="A48" s="13" t="s">
        <v>17</v>
      </c>
      <c r="B48" s="37" t="s">
        <v>58</v>
      </c>
      <c r="C48" s="27">
        <v>83.5</v>
      </c>
      <c r="D48" s="27">
        <v>2.2999999999999998</v>
      </c>
      <c r="E48" s="16">
        <f t="shared" si="1"/>
        <v>2.7544910179640718</v>
      </c>
    </row>
    <row r="49" spans="1:6" ht="78.75" x14ac:dyDescent="0.25">
      <c r="A49" s="13" t="s">
        <v>18</v>
      </c>
      <c r="B49" s="37" t="s">
        <v>59</v>
      </c>
      <c r="C49" s="27">
        <v>2114.4</v>
      </c>
      <c r="D49" s="27">
        <v>237</v>
      </c>
      <c r="E49" s="16">
        <f t="shared" si="1"/>
        <v>11.208853575482406</v>
      </c>
    </row>
    <row r="50" spans="1:6" ht="157.5" x14ac:dyDescent="0.25">
      <c r="A50" s="13" t="s">
        <v>19</v>
      </c>
      <c r="B50" s="37" t="s">
        <v>60</v>
      </c>
      <c r="C50" s="27">
        <v>130000.1</v>
      </c>
      <c r="D50" s="27">
        <v>14038.5</v>
      </c>
      <c r="E50" s="16">
        <f t="shared" si="1"/>
        <v>10.79883784704781</v>
      </c>
    </row>
    <row r="51" spans="1:6" ht="143.25" customHeight="1" x14ac:dyDescent="0.25">
      <c r="A51" s="13" t="s">
        <v>20</v>
      </c>
      <c r="B51" s="37" t="s">
        <v>61</v>
      </c>
      <c r="C51" s="27">
        <v>52291.5</v>
      </c>
      <c r="D51" s="27">
        <v>5847</v>
      </c>
      <c r="E51" s="16">
        <f t="shared" si="1"/>
        <v>11.181549582628152</v>
      </c>
    </row>
    <row r="52" spans="1:6" ht="78.75" x14ac:dyDescent="0.25">
      <c r="A52" s="13" t="s">
        <v>21</v>
      </c>
      <c r="B52" s="37" t="s">
        <v>62</v>
      </c>
      <c r="C52" s="27">
        <v>3000.4</v>
      </c>
      <c r="D52" s="27">
        <v>322.89999999999998</v>
      </c>
      <c r="E52" s="16">
        <f t="shared" si="1"/>
        <v>10.761898413544859</v>
      </c>
    </row>
    <row r="53" spans="1:6" ht="15.75" x14ac:dyDescent="0.25">
      <c r="A53" s="44" t="s">
        <v>33</v>
      </c>
      <c r="B53" s="44"/>
      <c r="C53" s="29">
        <f>C55</f>
        <v>18537.900000000001</v>
      </c>
      <c r="D53" s="29">
        <f>D55</f>
        <v>1364.5</v>
      </c>
      <c r="E53" s="14">
        <f t="shared" si="1"/>
        <v>7.3605963998079602</v>
      </c>
    </row>
    <row r="54" spans="1:6" ht="15.75" x14ac:dyDescent="0.25">
      <c r="A54" s="48" t="s">
        <v>40</v>
      </c>
      <c r="B54" s="48"/>
      <c r="C54" s="27"/>
      <c r="D54" s="27"/>
      <c r="E54" s="16"/>
    </row>
    <row r="55" spans="1:6" ht="27" customHeight="1" x14ac:dyDescent="0.25">
      <c r="A55" s="44" t="s">
        <v>36</v>
      </c>
      <c r="B55" s="44"/>
      <c r="C55" s="29">
        <f>C56</f>
        <v>18537.900000000001</v>
      </c>
      <c r="D55" s="29">
        <f>D56</f>
        <v>1364.5</v>
      </c>
      <c r="E55" s="14">
        <f t="shared" si="1"/>
        <v>7.3605963998079602</v>
      </c>
    </row>
    <row r="56" spans="1:6" ht="66" customHeight="1" x14ac:dyDescent="0.25">
      <c r="A56" s="34" t="s">
        <v>89</v>
      </c>
      <c r="B56" s="37" t="s">
        <v>78</v>
      </c>
      <c r="C56" s="27">
        <v>18537.900000000001</v>
      </c>
      <c r="D56" s="27">
        <v>1364.5</v>
      </c>
      <c r="E56" s="16">
        <f>D56/C56*100</f>
        <v>7.3605963998079602</v>
      </c>
    </row>
    <row r="57" spans="1:6" ht="27" customHeight="1" x14ac:dyDescent="0.25">
      <c r="A57" s="33"/>
      <c r="B57" s="33"/>
      <c r="C57" s="20"/>
      <c r="D57" s="20"/>
      <c r="E57" s="15"/>
    </row>
    <row r="58" spans="1:6" s="32" customFormat="1" ht="30" customHeight="1" x14ac:dyDescent="0.25">
      <c r="A58" s="49" t="s">
        <v>83</v>
      </c>
      <c r="B58" s="52"/>
      <c r="C58" s="50" t="s">
        <v>82</v>
      </c>
      <c r="D58" s="50"/>
      <c r="E58" s="49"/>
      <c r="F58" s="49"/>
    </row>
    <row r="59" spans="1:6" ht="16.5" customHeight="1" x14ac:dyDescent="0.25">
      <c r="A59" s="5"/>
      <c r="B59" s="5"/>
      <c r="C59" s="20"/>
      <c r="D59" s="5"/>
      <c r="E59" s="5"/>
    </row>
    <row r="60" spans="1:6" ht="15.75" x14ac:dyDescent="0.25">
      <c r="A60" s="51" t="s">
        <v>79</v>
      </c>
      <c r="B60" s="51"/>
      <c r="C60" s="20"/>
      <c r="D60" s="20"/>
    </row>
    <row r="61" spans="1:6" ht="11.25" customHeight="1" x14ac:dyDescent="0.25">
      <c r="A61" s="7" t="s">
        <v>29</v>
      </c>
      <c r="B61" s="7"/>
      <c r="C61" s="20"/>
    </row>
    <row r="63" spans="1:6" x14ac:dyDescent="0.25">
      <c r="D63" s="21"/>
    </row>
  </sheetData>
  <mergeCells count="20">
    <mergeCell ref="E58:F58"/>
    <mergeCell ref="C58:D58"/>
    <mergeCell ref="A60:B60"/>
    <mergeCell ref="A29:B29"/>
    <mergeCell ref="A43:B43"/>
    <mergeCell ref="A53:B53"/>
    <mergeCell ref="A54:B54"/>
    <mergeCell ref="A58:B58"/>
    <mergeCell ref="A55:B55"/>
    <mergeCell ref="A17:B17"/>
    <mergeCell ref="A7:B7"/>
    <mergeCell ref="A22:B22"/>
    <mergeCell ref="A27:B27"/>
    <mergeCell ref="A28:B28"/>
    <mergeCell ref="A25:B25"/>
    <mergeCell ref="B1:E1"/>
    <mergeCell ref="A3:E4"/>
    <mergeCell ref="A8:B8"/>
    <mergeCell ref="A9:B9"/>
    <mergeCell ref="A10:B10"/>
  </mergeCells>
  <pageMargins left="0.70866141732283472" right="0.70866141732283472" top="0.74803149606299213" bottom="0.74803149606299213" header="0.31496062992125984" footer="0.31496062992125984"/>
  <pageSetup paperSize="9" scale="51" fitToHeight="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2021-03-24T08:25:06Z</dcterms:modified>
</cp:coreProperties>
</file>